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4" sheetId="1" r:id="rId1"/>
    <sheet name="2015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<sst xmlns="http://schemas.openxmlformats.org/spreadsheetml/2006/main" count="535" uniqueCount="140">
  <si>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</si>
  <si>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</si>
  <si>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</si>
  <si>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</si>
  <si>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</si>
  <si>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</si>
  <si>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</si>
  <si>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</si>
  <si>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</si>
  <si>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</si>
  <si>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</si>
  <si>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</si>
  <si>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</si>
  <si>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</si>
  <si>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</si>
  <si>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</si>
  <si>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</si>
  <si>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</si>
  <si>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</si>
  <si>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</si>
  <si>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</si>
  <si>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</si>
  <si>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</si>
  <si>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</si>
  <si>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</si>
  <si>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</si>
  <si>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(дата утверждения)</t>
  </si>
  <si>
    <t>М.П.</t>
  </si>
  <si>
    <t>Условия договора</t>
  </si>
  <si>
    <t>декабря</t>
  </si>
  <si>
    <t>товаров (работ, услуг)</t>
  </si>
  <si>
    <t>государственное автономное учреждение здравоохранения «Областной центр врачебной косметологии»</t>
  </si>
  <si>
    <t>664003, Иркутская область, г. Иркутск, ул. Фурье, 2</t>
  </si>
  <si>
    <t>(3952) 20-13-68</t>
  </si>
  <si>
    <t>zakupki@ocvk.ru</t>
  </si>
  <si>
    <t xml:space="preserve">Закупка
в электронной форме </t>
  </si>
  <si>
    <t>г. Иркутск</t>
  </si>
  <si>
    <t>24.42</t>
  </si>
  <si>
    <t>2423229</t>
  </si>
  <si>
    <t>упак</t>
  </si>
  <si>
    <t>запрос котировок</t>
  </si>
  <si>
    <t>нет</t>
  </si>
  <si>
    <t>33.10.2</t>
  </si>
  <si>
    <t>шт.</t>
  </si>
  <si>
    <t>24.42.2</t>
  </si>
  <si>
    <t>2423838</t>
  </si>
  <si>
    <t>открытый конкурс</t>
  </si>
  <si>
    <t>2013 год</t>
  </si>
  <si>
    <t xml:space="preserve">Лиофилизиат для приготовления раствора для в/м и п/к введения, 500 ЕД, флакон,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</si>
  <si>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>Должно быть зарегистрировано и разрешено к применению на территории Российской Федерации. Качество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</t>
  </si>
  <si>
    <t xml:space="preserve">П Л А Н    З А К У П К И </t>
  </si>
  <si>
    <t xml:space="preserve">Поставка миорелаксанта смешанного действия (Комплекс ботулинический нейротоксин типа А-гемагглютинин) </t>
  </si>
  <si>
    <t>Поставка лекарственного средства (Ботулинический токсин типа А)</t>
  </si>
  <si>
    <t>Поставка медицинского оборудования в соответствии с тех.ническим заданием</t>
  </si>
  <si>
    <t>Поставка изделий медицинского назначения (Гидроксилапатит кальция)</t>
  </si>
  <si>
    <t xml:space="preserve">Имплантант инъекционный - стерилизованный паром, не содержащий латекс, апирогенный, полутвердый, когезионный, полностью биологически разлагаемый глубокий дермальный и субдермальный имплантат, основной компонент - синтетический гидроксилапатит кальция - биоматериал, шприц объемом 1,5 мл. Должно быть зарегистрировано и разрешено к применению на территории Российской Федерации. Качество должно соответствовать государственным стандартам Российской Федерации и подтверждаться прилагаемыми при поставке документами (декларация о соответствии и регистрационное удостоверение).
Остаточный срок годности на товар на дату получения товара Покупателем должен составлять не менее шести месяцев.
</t>
  </si>
  <si>
    <t>на 2014 год</t>
  </si>
  <si>
    <t>на 2015 год</t>
  </si>
  <si>
    <t>" 30 "</t>
  </si>
  <si>
    <t>Главный врач Д.С. Панченко</t>
  </si>
  <si>
    <t xml:space="preserve">Лиофилизиат для приготовления раствора для в/м и п/к введения, 500 ЕД, флакон,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</si>
  <si>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>Поставка изделий медицинского назначения  (Гидроксиапатит кальция)</t>
  </si>
  <si>
    <t xml:space="preserve">Лиофилизат для приготовления раствора для внутримышечного введения, 50ЕД флакон № 3.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</si>
  <si>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 xml:space="preserve">Лиофилизат для приготовления раствора для внутримышечного введения, 100ЕД флакон № 3.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</si>
  <si>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>Январь 2014</t>
  </si>
  <si>
    <t>Февраль 2014</t>
  </si>
  <si>
    <t>Август 2014</t>
  </si>
  <si>
    <t>Сентябрь 2014</t>
  </si>
  <si>
    <t>Апрель 2014</t>
  </si>
  <si>
    <t>Ноябрь 2014</t>
  </si>
  <si>
    <t>Январь 2015</t>
  </si>
  <si>
    <t>Февраль 2015</t>
  </si>
  <si>
    <t>Август 2015</t>
  </si>
  <si>
    <t>Сентябрь 2015</t>
  </si>
  <si>
    <t>Март 2015</t>
  </si>
  <si>
    <t>Апрель 2015</t>
  </si>
  <si>
    <t>Октябрь 2015</t>
  </si>
  <si>
    <t>Ноябрь 2015</t>
  </si>
  <si>
    <t>Июнь 2015</t>
  </si>
  <si>
    <t>Декабрь 2015</t>
  </si>
  <si>
    <t>на 2016 год</t>
  </si>
  <si>
    <t>Январь 2016</t>
  </si>
  <si>
    <t>Февраль 2016</t>
  </si>
  <si>
    <t>Август 2016</t>
  </si>
  <si>
    <t>Сентябрь 2016</t>
  </si>
  <si>
    <t>Март 2016</t>
  </si>
  <si>
    <t>Апрель 2016</t>
  </si>
  <si>
    <t>Октябрь 2016</t>
  </si>
  <si>
    <t>Ноябрь 2016</t>
  </si>
  <si>
    <t>Июнь 2016</t>
  </si>
  <si>
    <t>Декабрь 2016</t>
  </si>
  <si>
    <t>33.10</t>
  </si>
  <si>
    <t xml:space="preserve">Имплантант инъекционный - стерилизованный паром, не содержащий латекс, апирогенный, полутвердый, когезионный, полностью биологически разлагаемый глубокий дермальный и субдермальный имплантат, основной компонент - синтетический гидроксилапатит кальция - биоматериал, шприц объемом 3 мл. Должно быть зарегистрировано и разрешено к применению на территории Российской Федерации. Качество должно соответствовать государственным стандартам Российской Федерации и подтверждаться прилагаемыми при поставке документами (декларация о соответствии и регистрационное удостоверение).
Остаточный срок годности на товар на дату получения товара Покупателем должен составлять не менее шести месяцев.
</t>
  </si>
  <si>
    <t xml:space="preserve">Апрель 2015 </t>
  </si>
  <si>
    <t xml:space="preserve">Апрель 2016 </t>
  </si>
  <si>
    <t xml:space="preserve">Май 2015 </t>
  </si>
  <si>
    <t xml:space="preserve">Май 2016 </t>
  </si>
  <si>
    <t>Поставка изделий медицинского назначения (Гидроксиапатит кальция)</t>
  </si>
  <si>
    <t>1 квартал 2014 года</t>
  </si>
  <si>
    <t>2 квартал 2014 года</t>
  </si>
  <si>
    <t>2014 год</t>
  </si>
  <si>
    <t>3 квартал 2014 года</t>
  </si>
  <si>
    <t>4 квартал 2014 года</t>
  </si>
  <si>
    <t>Май 2014</t>
  </si>
  <si>
    <t>Лиофилизиат для приготовления раствора для в/м и п/к введения, 500 ЕД, флакон,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</t>
  </si>
  <si>
    <t>Лиофилизиат для приготовления раствора для в/м и п/к введения, 500 ЕД, флакон,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</t>
  </si>
  <si>
    <t>Поставка изделий медицинского назначения (Гиалуроновая кислота)</t>
  </si>
  <si>
    <t>шприц</t>
  </si>
  <si>
    <t>088</t>
  </si>
  <si>
    <t>Изделие медицинского назначения - материал-гель для внутрикожной имплантации, основной компонент: высокомолекулярная нативная гиалуроновая кислота с концентрацией 14 мг/мл, молекулярной массой 3,8 Мда; дополнительные компоненты: маннитол 34 мг, глицерол 3 мг, фосфатный буфер. Шприц объёмом 1 мл с комплектом игл 2 * 30G 1/2</t>
  </si>
  <si>
    <t>Март 2014</t>
  </si>
  <si>
    <t>ЕП</t>
  </si>
  <si>
    <t>24.52</t>
  </si>
  <si>
    <t>Поставка косметической продукции</t>
  </si>
  <si>
    <t>-</t>
  </si>
  <si>
    <t>25401000000</t>
  </si>
  <si>
    <t>45.31</t>
  </si>
  <si>
    <t>Проведение электромонтажных работ</t>
  </si>
  <si>
    <t>Работы  выполняются своими силами и средствами в объеме и в сроки, установленные договором. Сдать Объект Заказчику в состоянии, обеспечивающем его нормальную эксплуатацию. 4.2. Производить работы в полном соответствии с техническим заданием, сметной документацией, Эскизом сети с расположением розеток, СНиП, ГОСТ, другой нормативной документацией и техническими условиями. 4.3. Строительные материалы, применяемые в ходе выполнения работ должны соответствовать сметной документации и техническому заданию, качество которых должно подтверждено соответствующими сертификатами  и  паспортами качества.</t>
  </si>
  <si>
    <t>Продукция должна соответствовать действующим на территории РФ стандартам качества. Поставка в соотвествии с заявкой.</t>
  </si>
  <si>
    <t>Июнь 2014</t>
  </si>
  <si>
    <t>Июль 2014</t>
  </si>
  <si>
    <t>Октябрь 2014</t>
  </si>
  <si>
    <t>Декабрь 2014</t>
  </si>
  <si>
    <t>Ремонтные работы в нежилом помещении</t>
  </si>
  <si>
    <t>Поставка медицинского оборудования в соответствии с техническим заданием</t>
  </si>
  <si>
    <t>Сентябрь 2013</t>
  </si>
  <si>
    <t>Ремонт системы отопления и канализации</t>
  </si>
  <si>
    <t>45.33</t>
  </si>
  <si>
    <t>4540200, 4530014</t>
  </si>
  <si>
    <t>45.4, 45.31, 45.45,45,34</t>
  </si>
  <si>
    <t>Работы должны выполнятся со строгим  соблюдением требований строительных норм и правил, технических условий и других нормативных документов, действующих на момент заключения Договора и добровольное обязательство о выполнении работ с качеством, соответствующим Заданию на производство работ</t>
  </si>
  <si>
    <t>Работы должны выполнятся со строгим  соблюдением требований строительных норм и правил, технических условий и других нормативных документов, действующих на момент заключения Договора и добровольное обязательство о выполнении работ с качеством, соответствующим условиям договора</t>
  </si>
  <si>
    <t>Поставка медицинского оборудования</t>
  </si>
  <si>
    <t>" 29 "</t>
  </si>
  <si>
    <t xml:space="preserve">Лиофилизат для приготовления раствора для внутримышечного введения, 100ЕД флакон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</si>
  <si>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>да</t>
  </si>
  <si>
    <t xml:space="preserve">Лиофилизат для приготовления раствора для внутримышечного введения, 50ЕД флакон № 1. товар должен быть зарегистрирован и разрешен к применению на территории Российской Федерации. Качество товара должно соответствовать государственным стандартам Российской Федерации и подтверждаться прилагаемыми при поставке документами (декларация качества и регистрационное удостоверение соответствия Госстандарта Российской Федерации) на каждую партию товара.
Остаточный срок годности на товар на дату получения товара Покупателем должен составлять не менее шести месяцев.
</t>
  </si>
  <si>
    <t>многолотовый открытый конкурс</t>
  </si>
  <si>
    <t>45.4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</si>
</sst>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46" fillId="0" borderId="10" xfId="42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ocv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ocv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ocvk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8"/>
  <sheetViews>
    <sheetView tabSelected="1" zoomScale="75" zoomScaleNormal="75" zoomScalePageLayoutView="0" workbookViewId="0" topLeftCell="A1">
      <selection activeCell="X10" sqref="X10"/>
    </sheetView>
  </sheetViews>
  <sheetFormatPr defaultColWidth="9.00390625" defaultRowHeight="12.75"/>
  <cols>
    <col min="1" max="1" width="5.00390625" style="6" customWidth="1"/>
    <col min="2" max="2" width="8.875" style="6" customWidth="1"/>
    <col min="3" max="3" width="9.125" style="6" customWidth="1"/>
    <col min="4" max="4" width="16.625" style="6" customWidth="1"/>
    <col min="5" max="5" width="47.625" style="6" customWidth="1"/>
    <col min="6" max="6" width="5.75390625" style="6" customWidth="1"/>
    <col min="7" max="7" width="7.25390625" style="6" customWidth="1"/>
    <col min="8" max="8" width="10.375" style="6" customWidth="1"/>
    <col min="9" max="9" width="16.00390625" style="6" customWidth="1"/>
    <col min="10" max="10" width="11.125" style="6" customWidth="1"/>
    <col min="11" max="11" width="13.375" style="6" customWidth="1"/>
    <col min="12" max="13" width="13.875" style="6" customWidth="1"/>
    <col min="14" max="14" width="13.75390625" style="6" customWidth="1"/>
    <col min="15" max="15" width="12.625" style="6" customWidth="1"/>
    <col min="16" max="16384" width="9.125" style="6" customWidth="1"/>
  </cols>
  <sheetData>
    <row r="1" spans="1:161" s="3" customFormat="1" ht="16.5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</row>
    <row r="2" spans="1:161" s="3" customFormat="1" ht="16.5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1:161" s="4" customFormat="1" ht="20.25" customHeight="1">
      <c r="A3" s="63" t="s">
        <v>56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</row>
    <row r="4" spans="1:161" s="4" customFormat="1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5" ht="20.25" customHeight="1">
      <c r="A5" s="60" t="s">
        <v>17</v>
      </c>
      <c r="B5" s="60"/>
      <c r="C5" s="60"/>
      <c r="D5" s="60"/>
      <c r="E5" s="56" t="s">
        <v>31</v>
      </c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20.25" customHeight="1">
      <c r="A6" s="60" t="s">
        <v>18</v>
      </c>
      <c r="B6" s="60"/>
      <c r="C6" s="60"/>
      <c r="D6" s="60"/>
      <c r="E6" s="57" t="s">
        <v>32</v>
      </c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20.25" customHeight="1">
      <c r="A7" s="60" t="s">
        <v>19</v>
      </c>
      <c r="B7" s="60"/>
      <c r="C7" s="60"/>
      <c r="D7" s="60"/>
      <c r="E7" s="57" t="s">
        <v>33</v>
      </c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20.25" customHeight="1">
      <c r="A8" s="60" t="s">
        <v>20</v>
      </c>
      <c r="B8" s="60"/>
      <c r="C8" s="60"/>
      <c r="D8" s="60"/>
      <c r="E8" s="58" t="s">
        <v>34</v>
      </c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20.25" customHeight="1">
      <c r="A9" s="60" t="s">
        <v>21</v>
      </c>
      <c r="B9" s="60"/>
      <c r="C9" s="60"/>
      <c r="D9" s="60"/>
      <c r="E9" s="59">
        <v>3808002910</v>
      </c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20.25" customHeight="1">
      <c r="A10" s="60" t="s">
        <v>22</v>
      </c>
      <c r="B10" s="60"/>
      <c r="C10" s="60"/>
      <c r="D10" s="60"/>
      <c r="E10" s="59">
        <v>380801001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20.25" customHeight="1">
      <c r="A11" s="60" t="s">
        <v>23</v>
      </c>
      <c r="B11" s="60"/>
      <c r="C11" s="60"/>
      <c r="D11" s="60"/>
      <c r="E11" s="59">
        <v>25401000000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4" spans="1:15" s="5" customFormat="1" ht="18.75" customHeight="1">
      <c r="A14" s="61" t="s">
        <v>0</v>
      </c>
      <c r="B14" s="61" t="s">
        <v>1</v>
      </c>
      <c r="C14" s="61" t="s">
        <v>2</v>
      </c>
      <c r="D14" s="50" t="s">
        <v>28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13</v>
      </c>
      <c r="O14" s="50" t="s">
        <v>35</v>
      </c>
    </row>
    <row r="15" spans="1:15" s="5" customFormat="1" ht="66" customHeight="1">
      <c r="A15" s="61"/>
      <c r="B15" s="61"/>
      <c r="C15" s="61"/>
      <c r="D15" s="50" t="s">
        <v>3</v>
      </c>
      <c r="E15" s="50" t="s">
        <v>4</v>
      </c>
      <c r="F15" s="50" t="s">
        <v>7</v>
      </c>
      <c r="G15" s="50"/>
      <c r="H15" s="51" t="s">
        <v>8</v>
      </c>
      <c r="I15" s="50" t="s">
        <v>16</v>
      </c>
      <c r="J15" s="50"/>
      <c r="K15" s="50" t="s">
        <v>10</v>
      </c>
      <c r="L15" s="50" t="s">
        <v>12</v>
      </c>
      <c r="M15" s="50"/>
      <c r="N15" s="50"/>
      <c r="O15" s="50"/>
    </row>
    <row r="16" spans="1:15" s="5" customFormat="1" ht="98.25" customHeight="1">
      <c r="A16" s="61"/>
      <c r="B16" s="61"/>
      <c r="C16" s="61"/>
      <c r="D16" s="50"/>
      <c r="E16" s="50"/>
      <c r="F16" s="2" t="s">
        <v>5</v>
      </c>
      <c r="G16" s="2" t="s">
        <v>6</v>
      </c>
      <c r="H16" s="52"/>
      <c r="I16" s="2" t="s">
        <v>9</v>
      </c>
      <c r="J16" s="2" t="s">
        <v>6</v>
      </c>
      <c r="K16" s="50"/>
      <c r="L16" s="1" t="s">
        <v>11</v>
      </c>
      <c r="M16" s="1" t="s">
        <v>15</v>
      </c>
      <c r="N16" s="50"/>
      <c r="O16" s="7" t="s">
        <v>14</v>
      </c>
    </row>
    <row r="17" spans="1:15" s="5" customFormat="1" ht="12.75">
      <c r="A17" s="7">
        <v>1</v>
      </c>
      <c r="B17" s="7">
        <f>A17+1</f>
        <v>2</v>
      </c>
      <c r="C17" s="7">
        <f aca="true" t="shared" si="0" ref="C17:O17">B17+1</f>
        <v>3</v>
      </c>
      <c r="D17" s="7">
        <f t="shared" si="0"/>
        <v>4</v>
      </c>
      <c r="E17" s="7">
        <f t="shared" si="0"/>
        <v>5</v>
      </c>
      <c r="F17" s="7">
        <f t="shared" si="0"/>
        <v>6</v>
      </c>
      <c r="G17" s="7">
        <f t="shared" si="0"/>
        <v>7</v>
      </c>
      <c r="H17" s="7">
        <f t="shared" si="0"/>
        <v>8</v>
      </c>
      <c r="I17" s="7">
        <f t="shared" si="0"/>
        <v>9</v>
      </c>
      <c r="J17" s="7">
        <f t="shared" si="0"/>
        <v>10</v>
      </c>
      <c r="K17" s="7">
        <f t="shared" si="0"/>
        <v>11</v>
      </c>
      <c r="L17" s="7">
        <f t="shared" si="0"/>
        <v>12</v>
      </c>
      <c r="M17" s="7">
        <f t="shared" si="0"/>
        <v>13</v>
      </c>
      <c r="N17" s="7">
        <f t="shared" si="0"/>
        <v>14</v>
      </c>
      <c r="O17" s="7">
        <f t="shared" si="0"/>
        <v>15</v>
      </c>
    </row>
    <row r="18" spans="1:15" s="5" customFormat="1" ht="12.75">
      <c r="A18" s="53" t="s">
        <v>98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</row>
    <row r="19" spans="1:15" ht="165.75">
      <c r="A19" s="7">
        <v>1</v>
      </c>
      <c r="B19" s="17" t="s">
        <v>37</v>
      </c>
      <c r="C19" s="17" t="s">
        <v>38</v>
      </c>
      <c r="D19" s="18" t="s">
        <v>51</v>
      </c>
      <c r="E19" s="22" t="s">
        <v>104</v>
      </c>
      <c r="F19" s="7">
        <v>778</v>
      </c>
      <c r="G19" s="7" t="s">
        <v>39</v>
      </c>
      <c r="H19" s="16">
        <v>50</v>
      </c>
      <c r="I19" s="20">
        <v>25401000000</v>
      </c>
      <c r="J19" s="7" t="s">
        <v>36</v>
      </c>
      <c r="K19" s="16">
        <f>H19*15900</f>
        <v>795000</v>
      </c>
      <c r="L19" s="21" t="s">
        <v>64</v>
      </c>
      <c r="M19" s="21" t="s">
        <v>65</v>
      </c>
      <c r="N19" s="19" t="s">
        <v>40</v>
      </c>
      <c r="O19" s="7" t="s">
        <v>41</v>
      </c>
    </row>
    <row r="20" spans="1:15" ht="204">
      <c r="A20" s="7">
        <f>A19+1</f>
        <v>2</v>
      </c>
      <c r="B20" s="17" t="s">
        <v>91</v>
      </c>
      <c r="C20" s="17">
        <v>33110000</v>
      </c>
      <c r="D20" s="18" t="s">
        <v>97</v>
      </c>
      <c r="E20" s="22" t="s">
        <v>55</v>
      </c>
      <c r="F20" s="7">
        <v>796</v>
      </c>
      <c r="G20" s="7" t="s">
        <v>43</v>
      </c>
      <c r="H20" s="16">
        <v>60</v>
      </c>
      <c r="I20" s="20">
        <v>25401000000</v>
      </c>
      <c r="J20" s="7" t="s">
        <v>36</v>
      </c>
      <c r="K20" s="16">
        <f>H20*9000</f>
        <v>540000</v>
      </c>
      <c r="L20" s="21" t="s">
        <v>65</v>
      </c>
      <c r="M20" s="21" t="s">
        <v>65</v>
      </c>
      <c r="N20" s="19" t="s">
        <v>40</v>
      </c>
      <c r="O20" s="7" t="s">
        <v>41</v>
      </c>
    </row>
    <row r="21" spans="1:15" ht="204">
      <c r="A21" s="7">
        <f>A20+1</f>
        <v>3</v>
      </c>
      <c r="B21" s="17" t="s">
        <v>91</v>
      </c>
      <c r="C21" s="17">
        <v>33110000</v>
      </c>
      <c r="D21" s="18" t="s">
        <v>97</v>
      </c>
      <c r="E21" s="22" t="s">
        <v>92</v>
      </c>
      <c r="F21" s="7">
        <v>796</v>
      </c>
      <c r="G21" s="7" t="s">
        <v>43</v>
      </c>
      <c r="H21" s="16">
        <v>15</v>
      </c>
      <c r="I21" s="20">
        <v>25401000000</v>
      </c>
      <c r="J21" s="7" t="s">
        <v>36</v>
      </c>
      <c r="K21" s="16">
        <f>H21*16000</f>
        <v>240000</v>
      </c>
      <c r="L21" s="21" t="s">
        <v>65</v>
      </c>
      <c r="M21" s="21" t="s">
        <v>65</v>
      </c>
      <c r="N21" s="19" t="s">
        <v>40</v>
      </c>
      <c r="O21" s="7" t="s">
        <v>41</v>
      </c>
    </row>
    <row r="22" spans="1:15" ht="175.5" customHeight="1">
      <c r="A22" s="7">
        <f>A21+1</f>
        <v>4</v>
      </c>
      <c r="B22" s="23" t="s">
        <v>116</v>
      </c>
      <c r="C22" s="23">
        <v>4530014</v>
      </c>
      <c r="D22" s="24" t="s">
        <v>117</v>
      </c>
      <c r="E22" s="26" t="s">
        <v>118</v>
      </c>
      <c r="F22" s="7" t="s">
        <v>114</v>
      </c>
      <c r="G22" s="7" t="s">
        <v>114</v>
      </c>
      <c r="H22" s="16" t="s">
        <v>114</v>
      </c>
      <c r="I22" s="20">
        <v>25401000000</v>
      </c>
      <c r="J22" s="7" t="s">
        <v>36</v>
      </c>
      <c r="K22" s="16">
        <v>283300</v>
      </c>
      <c r="L22" s="21" t="s">
        <v>110</v>
      </c>
      <c r="M22" s="21" t="s">
        <v>103</v>
      </c>
      <c r="N22" s="19" t="s">
        <v>111</v>
      </c>
      <c r="O22" s="7" t="s">
        <v>41</v>
      </c>
    </row>
    <row r="23" spans="1:15" ht="42" customHeight="1">
      <c r="A23" s="7">
        <f>A22+1</f>
        <v>5</v>
      </c>
      <c r="B23" s="23" t="s">
        <v>112</v>
      </c>
      <c r="C23" s="23">
        <v>2424000</v>
      </c>
      <c r="D23" s="24" t="s">
        <v>113</v>
      </c>
      <c r="E23" s="25" t="s">
        <v>119</v>
      </c>
      <c r="F23" s="7" t="s">
        <v>114</v>
      </c>
      <c r="G23" s="7" t="s">
        <v>114</v>
      </c>
      <c r="H23" s="16" t="s">
        <v>114</v>
      </c>
      <c r="I23" s="20" t="s">
        <v>115</v>
      </c>
      <c r="J23" s="7" t="s">
        <v>36</v>
      </c>
      <c r="K23" s="16">
        <v>250000</v>
      </c>
      <c r="L23" s="21" t="s">
        <v>68</v>
      </c>
      <c r="M23" s="21" t="s">
        <v>103</v>
      </c>
      <c r="N23" s="19" t="s">
        <v>111</v>
      </c>
      <c r="O23" s="7" t="s">
        <v>41</v>
      </c>
    </row>
    <row r="24" spans="1:15" ht="12.75">
      <c r="A24" s="53" t="s">
        <v>99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5" ht="178.5">
      <c r="A25" s="7">
        <f>A23+1</f>
        <v>6</v>
      </c>
      <c r="B25" s="17" t="s">
        <v>37</v>
      </c>
      <c r="C25" s="17" t="s">
        <v>38</v>
      </c>
      <c r="D25" s="18" t="s">
        <v>51</v>
      </c>
      <c r="E25" s="22" t="s">
        <v>60</v>
      </c>
      <c r="F25" s="7">
        <v>778</v>
      </c>
      <c r="G25" s="7" t="s">
        <v>39</v>
      </c>
      <c r="H25" s="16">
        <v>50</v>
      </c>
      <c r="I25" s="20">
        <v>25401000000</v>
      </c>
      <c r="J25" s="7" t="s">
        <v>36</v>
      </c>
      <c r="K25" s="16">
        <f>H25*16000</f>
        <v>800000</v>
      </c>
      <c r="L25" s="21" t="s">
        <v>68</v>
      </c>
      <c r="M25" s="21" t="s">
        <v>103</v>
      </c>
      <c r="N25" s="19" t="s">
        <v>40</v>
      </c>
      <c r="O25" s="7" t="s">
        <v>41</v>
      </c>
    </row>
    <row r="26" spans="1:15" ht="97.5" customHeight="1">
      <c r="A26" s="7">
        <f>A25+1</f>
        <v>7</v>
      </c>
      <c r="B26" s="17" t="s">
        <v>91</v>
      </c>
      <c r="C26" s="17">
        <v>33110000</v>
      </c>
      <c r="D26" s="18" t="s">
        <v>106</v>
      </c>
      <c r="E26" s="22" t="s">
        <v>109</v>
      </c>
      <c r="F26" s="20" t="s">
        <v>108</v>
      </c>
      <c r="G26" s="7" t="s">
        <v>107</v>
      </c>
      <c r="H26" s="16">
        <v>50</v>
      </c>
      <c r="I26" s="20">
        <v>25401000000</v>
      </c>
      <c r="J26" s="7" t="s">
        <v>36</v>
      </c>
      <c r="K26" s="16">
        <f>H26*3750</f>
        <v>187500</v>
      </c>
      <c r="L26" s="21" t="s">
        <v>103</v>
      </c>
      <c r="M26" s="21" t="s">
        <v>120</v>
      </c>
      <c r="N26" s="19" t="s">
        <v>40</v>
      </c>
      <c r="O26" s="7" t="s">
        <v>41</v>
      </c>
    </row>
    <row r="27" spans="1:15" ht="12.75">
      <c r="A27" s="53" t="s">
        <v>101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5" ht="42" customHeight="1">
      <c r="A28" s="7">
        <f>A26+1</f>
        <v>8</v>
      </c>
      <c r="B28" s="23" t="s">
        <v>112</v>
      </c>
      <c r="C28" s="23">
        <v>2424000</v>
      </c>
      <c r="D28" s="24" t="s">
        <v>113</v>
      </c>
      <c r="E28" s="25" t="s">
        <v>119</v>
      </c>
      <c r="F28" s="7" t="s">
        <v>114</v>
      </c>
      <c r="G28" s="7" t="s">
        <v>114</v>
      </c>
      <c r="H28" s="16" t="s">
        <v>114</v>
      </c>
      <c r="I28" s="20" t="s">
        <v>115</v>
      </c>
      <c r="J28" s="7" t="s">
        <v>36</v>
      </c>
      <c r="K28" s="16">
        <v>250000</v>
      </c>
      <c r="L28" s="21" t="s">
        <v>121</v>
      </c>
      <c r="M28" s="21" t="s">
        <v>121</v>
      </c>
      <c r="N28" s="19" t="s">
        <v>111</v>
      </c>
      <c r="O28" s="7" t="s">
        <v>41</v>
      </c>
    </row>
    <row r="29" spans="1:15" ht="165.75">
      <c r="A29" s="7">
        <f>A28+1</f>
        <v>9</v>
      </c>
      <c r="B29" s="17" t="s">
        <v>37</v>
      </c>
      <c r="C29" s="17" t="s">
        <v>38</v>
      </c>
      <c r="D29" s="18" t="s">
        <v>51</v>
      </c>
      <c r="E29" s="22" t="s">
        <v>105</v>
      </c>
      <c r="F29" s="7">
        <v>778</v>
      </c>
      <c r="G29" s="7" t="s">
        <v>39</v>
      </c>
      <c r="H29" s="16">
        <v>50</v>
      </c>
      <c r="I29" s="20">
        <v>25401000000</v>
      </c>
      <c r="J29" s="7" t="s">
        <v>36</v>
      </c>
      <c r="K29" s="16">
        <f>H29*15900</f>
        <v>795000</v>
      </c>
      <c r="L29" s="21" t="s">
        <v>66</v>
      </c>
      <c r="M29" s="21" t="s">
        <v>67</v>
      </c>
      <c r="N29" s="19" t="s">
        <v>40</v>
      </c>
      <c r="O29" s="7" t="s">
        <v>41</v>
      </c>
    </row>
    <row r="30" spans="1:15" s="34" customFormat="1" ht="76.5">
      <c r="A30" s="27">
        <f>A29+1</f>
        <v>10</v>
      </c>
      <c r="B30" s="28" t="s">
        <v>128</v>
      </c>
      <c r="C30" s="28">
        <v>4530016</v>
      </c>
      <c r="D30" s="39" t="s">
        <v>127</v>
      </c>
      <c r="E30" s="29" t="s">
        <v>132</v>
      </c>
      <c r="F30" s="7" t="s">
        <v>114</v>
      </c>
      <c r="G30" s="7" t="s">
        <v>114</v>
      </c>
      <c r="H30" s="16" t="s">
        <v>114</v>
      </c>
      <c r="I30" s="31">
        <v>25401000000</v>
      </c>
      <c r="J30" s="27" t="s">
        <v>36</v>
      </c>
      <c r="K30" s="30">
        <v>275808.48</v>
      </c>
      <c r="L30" s="32" t="s">
        <v>126</v>
      </c>
      <c r="M30" s="32" t="s">
        <v>67</v>
      </c>
      <c r="N30" s="33" t="s">
        <v>111</v>
      </c>
      <c r="O30" s="27" t="s">
        <v>41</v>
      </c>
    </row>
    <row r="31" spans="1:15" s="34" customFormat="1" ht="89.25">
      <c r="A31" s="27">
        <f>A30+1</f>
        <v>11</v>
      </c>
      <c r="B31" s="28" t="s">
        <v>42</v>
      </c>
      <c r="C31" s="28">
        <v>3311000</v>
      </c>
      <c r="D31" s="37" t="s">
        <v>133</v>
      </c>
      <c r="E31" s="38" t="s">
        <v>49</v>
      </c>
      <c r="F31" s="27">
        <v>796</v>
      </c>
      <c r="G31" s="27" t="s">
        <v>43</v>
      </c>
      <c r="H31" s="30">
        <v>1</v>
      </c>
      <c r="I31" s="31">
        <v>25401000000</v>
      </c>
      <c r="J31" s="27" t="s">
        <v>36</v>
      </c>
      <c r="K31" s="30">
        <v>246000</v>
      </c>
      <c r="L31" s="32" t="s">
        <v>67</v>
      </c>
      <c r="M31" s="32" t="s">
        <v>122</v>
      </c>
      <c r="N31" s="33" t="s">
        <v>111</v>
      </c>
      <c r="O31" s="27" t="s">
        <v>41</v>
      </c>
    </row>
    <row r="32" spans="1:15" ht="12.75">
      <c r="A32" s="53" t="s">
        <v>102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</row>
    <row r="34" spans="1:15" s="34" customFormat="1" ht="89.25">
      <c r="A34" s="27">
        <f>A31+1</f>
        <v>12</v>
      </c>
      <c r="B34" s="35" t="s">
        <v>130</v>
      </c>
      <c r="C34" s="35" t="s">
        <v>129</v>
      </c>
      <c r="D34" s="36" t="s">
        <v>124</v>
      </c>
      <c r="E34" s="29" t="s">
        <v>131</v>
      </c>
      <c r="F34" s="7" t="s">
        <v>114</v>
      </c>
      <c r="G34" s="7" t="s">
        <v>114</v>
      </c>
      <c r="H34" s="16" t="s">
        <v>114</v>
      </c>
      <c r="I34" s="31">
        <v>25401000000</v>
      </c>
      <c r="J34" s="27" t="s">
        <v>36</v>
      </c>
      <c r="K34" s="30">
        <v>3000000</v>
      </c>
      <c r="L34" s="32" t="s">
        <v>122</v>
      </c>
      <c r="M34" s="32" t="s">
        <v>70</v>
      </c>
      <c r="N34" s="33" t="s">
        <v>46</v>
      </c>
      <c r="O34" s="27" t="s">
        <v>41</v>
      </c>
    </row>
    <row r="35" spans="1:15" s="34" customFormat="1" ht="89.25">
      <c r="A35" s="27">
        <f aca="true" t="shared" si="1" ref="A35:A43">A34+1</f>
        <v>13</v>
      </c>
      <c r="B35" s="28" t="s">
        <v>42</v>
      </c>
      <c r="C35" s="28">
        <v>3311000</v>
      </c>
      <c r="D35" s="37" t="s">
        <v>133</v>
      </c>
      <c r="E35" s="38" t="s">
        <v>49</v>
      </c>
      <c r="F35" s="27">
        <v>796</v>
      </c>
      <c r="G35" s="27" t="s">
        <v>43</v>
      </c>
      <c r="H35" s="30">
        <v>1</v>
      </c>
      <c r="I35" s="31">
        <v>25401000000</v>
      </c>
      <c r="J35" s="27" t="s">
        <v>36</v>
      </c>
      <c r="K35" s="30">
        <v>296630</v>
      </c>
      <c r="L35" s="21" t="s">
        <v>122</v>
      </c>
      <c r="M35" s="21" t="s">
        <v>122</v>
      </c>
      <c r="N35" s="33" t="s">
        <v>111</v>
      </c>
      <c r="O35" s="27" t="s">
        <v>41</v>
      </c>
    </row>
    <row r="36" spans="1:15" s="34" customFormat="1" ht="89.25">
      <c r="A36" s="27">
        <f t="shared" si="1"/>
        <v>14</v>
      </c>
      <c r="B36" s="28" t="s">
        <v>42</v>
      </c>
      <c r="C36" s="28">
        <v>3311262</v>
      </c>
      <c r="D36" s="37" t="s">
        <v>125</v>
      </c>
      <c r="E36" s="38" t="s">
        <v>49</v>
      </c>
      <c r="F36" s="27">
        <v>796</v>
      </c>
      <c r="G36" s="27" t="s">
        <v>43</v>
      </c>
      <c r="H36" s="30">
        <v>1</v>
      </c>
      <c r="I36" s="31">
        <v>25401000000</v>
      </c>
      <c r="J36" s="27" t="s">
        <v>36</v>
      </c>
      <c r="K36" s="30">
        <v>3150000</v>
      </c>
      <c r="L36" s="32" t="s">
        <v>69</v>
      </c>
      <c r="M36" s="32" t="s">
        <v>123</v>
      </c>
      <c r="N36" s="33" t="s">
        <v>138</v>
      </c>
      <c r="O36" s="27" t="s">
        <v>41</v>
      </c>
    </row>
    <row r="37" spans="1:15" ht="42" customHeight="1">
      <c r="A37" s="27">
        <f t="shared" si="1"/>
        <v>15</v>
      </c>
      <c r="B37" s="23" t="s">
        <v>112</v>
      </c>
      <c r="C37" s="23">
        <v>2424000</v>
      </c>
      <c r="D37" s="24" t="s">
        <v>113</v>
      </c>
      <c r="E37" s="25" t="s">
        <v>119</v>
      </c>
      <c r="F37" s="7" t="s">
        <v>114</v>
      </c>
      <c r="G37" s="7" t="s">
        <v>114</v>
      </c>
      <c r="H37" s="16" t="s">
        <v>114</v>
      </c>
      <c r="I37" s="20" t="s">
        <v>115</v>
      </c>
      <c r="J37" s="7" t="s">
        <v>36</v>
      </c>
      <c r="K37" s="16">
        <v>250000</v>
      </c>
      <c r="L37" s="21" t="s">
        <v>122</v>
      </c>
      <c r="M37" s="21" t="s">
        <v>122</v>
      </c>
      <c r="N37" s="19" t="s">
        <v>111</v>
      </c>
      <c r="O37" s="7" t="s">
        <v>41</v>
      </c>
    </row>
    <row r="38" spans="1:15" ht="178.5">
      <c r="A38" s="27">
        <f t="shared" si="1"/>
        <v>16</v>
      </c>
      <c r="B38" s="17" t="s">
        <v>37</v>
      </c>
      <c r="C38" s="17">
        <v>2423229</v>
      </c>
      <c r="D38" s="18" t="s">
        <v>51</v>
      </c>
      <c r="E38" s="22" t="s">
        <v>48</v>
      </c>
      <c r="F38" s="7">
        <v>778</v>
      </c>
      <c r="G38" s="7" t="s">
        <v>39</v>
      </c>
      <c r="H38" s="16">
        <v>30</v>
      </c>
      <c r="I38" s="20">
        <v>25401000000</v>
      </c>
      <c r="J38" s="7" t="s">
        <v>36</v>
      </c>
      <c r="K38" s="16">
        <v>456000</v>
      </c>
      <c r="L38" s="21" t="s">
        <v>123</v>
      </c>
      <c r="M38" s="21" t="s">
        <v>123</v>
      </c>
      <c r="N38" s="19" t="s">
        <v>40</v>
      </c>
      <c r="O38" s="7" t="s">
        <v>41</v>
      </c>
    </row>
    <row r="39" spans="1:15" ht="97.5" customHeight="1">
      <c r="A39" s="27">
        <f t="shared" si="1"/>
        <v>17</v>
      </c>
      <c r="B39" s="17" t="s">
        <v>91</v>
      </c>
      <c r="C39" s="17">
        <v>33110000</v>
      </c>
      <c r="D39" s="18" t="s">
        <v>106</v>
      </c>
      <c r="E39" s="22" t="s">
        <v>109</v>
      </c>
      <c r="F39" s="20" t="s">
        <v>108</v>
      </c>
      <c r="G39" s="7" t="s">
        <v>107</v>
      </c>
      <c r="H39" s="16">
        <v>50</v>
      </c>
      <c r="I39" s="20">
        <v>25401000000</v>
      </c>
      <c r="J39" s="7" t="s">
        <v>36</v>
      </c>
      <c r="K39" s="16">
        <v>194750</v>
      </c>
      <c r="L39" s="21" t="s">
        <v>123</v>
      </c>
      <c r="M39" s="21" t="s">
        <v>123</v>
      </c>
      <c r="N39" s="19" t="s">
        <v>40</v>
      </c>
      <c r="O39" s="7" t="s">
        <v>41</v>
      </c>
    </row>
    <row r="40" spans="1:15" ht="204">
      <c r="A40" s="27">
        <f t="shared" si="1"/>
        <v>18</v>
      </c>
      <c r="B40" s="17" t="s">
        <v>91</v>
      </c>
      <c r="C40" s="17">
        <v>33110000</v>
      </c>
      <c r="D40" s="18" t="s">
        <v>61</v>
      </c>
      <c r="E40" s="22" t="s">
        <v>55</v>
      </c>
      <c r="F40" s="7">
        <v>796</v>
      </c>
      <c r="G40" s="7" t="s">
        <v>43</v>
      </c>
      <c r="H40" s="16">
        <v>40</v>
      </c>
      <c r="I40" s="20">
        <v>25401000000</v>
      </c>
      <c r="J40" s="7" t="s">
        <v>36</v>
      </c>
      <c r="K40" s="16">
        <v>320000</v>
      </c>
      <c r="L40" s="21" t="s">
        <v>123</v>
      </c>
      <c r="M40" s="21" t="s">
        <v>123</v>
      </c>
      <c r="N40" s="19" t="s">
        <v>40</v>
      </c>
      <c r="O40" s="7" t="s">
        <v>41</v>
      </c>
    </row>
    <row r="41" spans="1:15" ht="178.5">
      <c r="A41" s="27">
        <f t="shared" si="1"/>
        <v>19</v>
      </c>
      <c r="B41" s="17" t="s">
        <v>44</v>
      </c>
      <c r="C41" s="17">
        <v>2423838</v>
      </c>
      <c r="D41" s="18" t="s">
        <v>52</v>
      </c>
      <c r="E41" s="22" t="s">
        <v>135</v>
      </c>
      <c r="F41" s="7">
        <v>778</v>
      </c>
      <c r="G41" s="17" t="s">
        <v>39</v>
      </c>
      <c r="H41" s="16">
        <v>15</v>
      </c>
      <c r="I41" s="20">
        <v>25401000000</v>
      </c>
      <c r="J41" s="7" t="s">
        <v>36</v>
      </c>
      <c r="K41" s="16">
        <f>H41*10000</f>
        <v>150000</v>
      </c>
      <c r="L41" s="21" t="s">
        <v>123</v>
      </c>
      <c r="M41" s="21" t="s">
        <v>123</v>
      </c>
      <c r="N41" s="19" t="s">
        <v>40</v>
      </c>
      <c r="O41" s="7" t="s">
        <v>136</v>
      </c>
    </row>
    <row r="42" spans="1:15" ht="178.5">
      <c r="A42" s="27">
        <f t="shared" si="1"/>
        <v>20</v>
      </c>
      <c r="B42" s="17" t="s">
        <v>44</v>
      </c>
      <c r="C42" s="17" t="s">
        <v>45</v>
      </c>
      <c r="D42" s="18" t="s">
        <v>52</v>
      </c>
      <c r="E42" s="22" t="s">
        <v>137</v>
      </c>
      <c r="F42" s="7">
        <v>778</v>
      </c>
      <c r="G42" s="17" t="s">
        <v>39</v>
      </c>
      <c r="H42" s="16">
        <v>30</v>
      </c>
      <c r="I42" s="20">
        <v>25401000000</v>
      </c>
      <c r="J42" s="7" t="s">
        <v>36</v>
      </c>
      <c r="K42" s="16">
        <f>H42*6600</f>
        <v>198000</v>
      </c>
      <c r="L42" s="21" t="s">
        <v>123</v>
      </c>
      <c r="M42" s="21" t="s">
        <v>123</v>
      </c>
      <c r="N42" s="19" t="s">
        <v>40</v>
      </c>
      <c r="O42" s="7" t="s">
        <v>41</v>
      </c>
    </row>
    <row r="43" spans="1:15" s="34" customFormat="1" ht="89.25">
      <c r="A43" s="27">
        <f t="shared" si="1"/>
        <v>21</v>
      </c>
      <c r="B43" s="35" t="s">
        <v>139</v>
      </c>
      <c r="C43" s="35">
        <v>4540020</v>
      </c>
      <c r="D43" s="36" t="s">
        <v>124</v>
      </c>
      <c r="E43" s="29" t="s">
        <v>131</v>
      </c>
      <c r="F43" s="7" t="s">
        <v>114</v>
      </c>
      <c r="G43" s="7" t="s">
        <v>114</v>
      </c>
      <c r="H43" s="16" t="s">
        <v>114</v>
      </c>
      <c r="I43" s="31">
        <v>25401000000</v>
      </c>
      <c r="J43" s="27" t="s">
        <v>36</v>
      </c>
      <c r="K43" s="30">
        <v>298737.63</v>
      </c>
      <c r="L43" s="32" t="s">
        <v>123</v>
      </c>
      <c r="M43" s="32" t="s">
        <v>70</v>
      </c>
      <c r="N43" s="19" t="s">
        <v>111</v>
      </c>
      <c r="O43" s="27" t="s">
        <v>41</v>
      </c>
    </row>
    <row r="44" spans="1:15" s="34" customFormat="1" ht="12.75">
      <c r="A44" s="40"/>
      <c r="B44" s="41"/>
      <c r="C44" s="41"/>
      <c r="D44" s="42"/>
      <c r="E44" s="43"/>
      <c r="F44" s="44"/>
      <c r="G44" s="44"/>
      <c r="H44" s="45"/>
      <c r="I44" s="46"/>
      <c r="J44" s="40"/>
      <c r="K44" s="47"/>
      <c r="L44" s="48"/>
      <c r="M44" s="48"/>
      <c r="N44" s="49"/>
      <c r="O44" s="40"/>
    </row>
    <row r="46" spans="1:149" s="11" customFormat="1" ht="15.75">
      <c r="A46" s="70" t="s">
        <v>59</v>
      </c>
      <c r="B46" s="70"/>
      <c r="C46" s="70"/>
      <c r="D46" s="70"/>
      <c r="E46" s="70"/>
      <c r="F46" s="70"/>
      <c r="G46" s="10"/>
      <c r="H46" s="64"/>
      <c r="I46" s="64"/>
      <c r="J46" s="13"/>
      <c r="K46" s="14" t="s">
        <v>134</v>
      </c>
      <c r="L46" s="14" t="s">
        <v>29</v>
      </c>
      <c r="M46" s="14" t="s">
        <v>100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J46" s="12"/>
      <c r="DK46" s="68"/>
      <c r="DL46" s="68"/>
      <c r="DM46" s="68"/>
      <c r="DN46" s="68"/>
      <c r="DO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72"/>
      <c r="EM46" s="72"/>
      <c r="EN46" s="72"/>
      <c r="EO46" s="72"/>
      <c r="EP46" s="65"/>
      <c r="EQ46" s="65"/>
      <c r="ER46" s="65"/>
      <c r="ES46" s="65"/>
    </row>
    <row r="47" spans="1:149" s="4" customFormat="1" ht="13.5" customHeight="1">
      <c r="A47" s="71" t="s">
        <v>24</v>
      </c>
      <c r="B47" s="71"/>
      <c r="C47" s="71"/>
      <c r="D47" s="71"/>
      <c r="E47" s="71"/>
      <c r="F47" s="71"/>
      <c r="G47" s="15"/>
      <c r="H47" s="69" t="s">
        <v>25</v>
      </c>
      <c r="I47" s="69"/>
      <c r="J47" s="13"/>
      <c r="K47" s="66" t="s">
        <v>26</v>
      </c>
      <c r="L47" s="66"/>
      <c r="M47" s="66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H47" s="66" t="s">
        <v>25</v>
      </c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</row>
    <row r="48" spans="8:108" s="4" customFormat="1" ht="18" customHeight="1">
      <c r="H48" s="66" t="s">
        <v>27</v>
      </c>
      <c r="I48" s="66"/>
      <c r="CH48" s="66" t="s">
        <v>27</v>
      </c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</row>
  </sheetData>
  <sheetProtection/>
  <mergeCells count="48">
    <mergeCell ref="H47:I47"/>
    <mergeCell ref="K47:M47"/>
    <mergeCell ref="H48:I48"/>
    <mergeCell ref="A46:F46"/>
    <mergeCell ref="A47:F47"/>
    <mergeCell ref="EL46:EO46"/>
    <mergeCell ref="EP46:ES46"/>
    <mergeCell ref="CH47:DD47"/>
    <mergeCell ref="DK47:ES47"/>
    <mergeCell ref="CH48:DD48"/>
    <mergeCell ref="CH46:DD46"/>
    <mergeCell ref="DK46:DO46"/>
    <mergeCell ref="DS46:EK46"/>
    <mergeCell ref="A11:D11"/>
    <mergeCell ref="A1:O1"/>
    <mergeCell ref="A2:O2"/>
    <mergeCell ref="A3:O3"/>
    <mergeCell ref="H46:I46"/>
    <mergeCell ref="A5:D5"/>
    <mergeCell ref="A6:D6"/>
    <mergeCell ref="A7:D7"/>
    <mergeCell ref="A8:D8"/>
    <mergeCell ref="A9:D9"/>
    <mergeCell ref="A10:D10"/>
    <mergeCell ref="A14:A16"/>
    <mergeCell ref="B14:B16"/>
    <mergeCell ref="C14:C16"/>
    <mergeCell ref="D15:D16"/>
    <mergeCell ref="E15:E16"/>
    <mergeCell ref="E11:O11"/>
    <mergeCell ref="D14:M14"/>
    <mergeCell ref="L15:M15"/>
    <mergeCell ref="N14:N16"/>
    <mergeCell ref="E5:O5"/>
    <mergeCell ref="E6:O6"/>
    <mergeCell ref="E7:O7"/>
    <mergeCell ref="E8:O8"/>
    <mergeCell ref="E9:O9"/>
    <mergeCell ref="E10:O10"/>
    <mergeCell ref="O14:O15"/>
    <mergeCell ref="I15:J15"/>
    <mergeCell ref="H15:H16"/>
    <mergeCell ref="F15:G15"/>
    <mergeCell ref="K15:K16"/>
    <mergeCell ref="A32:O32"/>
    <mergeCell ref="A18:O18"/>
    <mergeCell ref="A24:O24"/>
    <mergeCell ref="A27:O27"/>
  </mergeCells>
  <hyperlinks>
    <hyperlink ref="E8" r:id="rId1" display="zakupki@ocvk.ru"/>
  </hyperlinks>
  <printOptions horizontalCentered="1"/>
  <pageMargins left="0.31496062992125984" right="0.31496062992125984" top="0.7480314960629921" bottom="0.15748031496062992" header="0.31496062992125984" footer="0.31496062992125984"/>
  <pageSetup fitToHeight="4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2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4.125" style="6" customWidth="1"/>
    <col min="2" max="2" width="8.875" style="6" customWidth="1"/>
    <col min="3" max="3" width="9.125" style="6" customWidth="1"/>
    <col min="4" max="4" width="16.625" style="6" customWidth="1"/>
    <col min="5" max="5" width="47.625" style="6" customWidth="1"/>
    <col min="6" max="6" width="5.75390625" style="6" customWidth="1"/>
    <col min="7" max="7" width="7.25390625" style="6" customWidth="1"/>
    <col min="8" max="8" width="10.875" style="6" customWidth="1"/>
    <col min="9" max="9" width="13.875" style="6" customWidth="1"/>
    <col min="10" max="11" width="9.125" style="6" customWidth="1"/>
    <col min="12" max="13" width="13.875" style="6" customWidth="1"/>
    <col min="14" max="14" width="13.75390625" style="6" customWidth="1"/>
    <col min="15" max="15" width="12.00390625" style="6" customWidth="1"/>
    <col min="16" max="16384" width="9.125" style="6" customWidth="1"/>
  </cols>
  <sheetData>
    <row r="1" spans="1:161" s="3" customFormat="1" ht="16.5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</row>
    <row r="2" spans="1:161" s="3" customFormat="1" ht="16.5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1:161" s="4" customFormat="1" ht="20.25" customHeight="1">
      <c r="A3" s="63" t="s">
        <v>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</row>
    <row r="4" spans="1:161" s="4" customFormat="1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5" ht="20.25" customHeight="1">
      <c r="A5" s="60" t="s">
        <v>17</v>
      </c>
      <c r="B5" s="60"/>
      <c r="C5" s="60"/>
      <c r="D5" s="60"/>
      <c r="E5" s="56" t="s">
        <v>31</v>
      </c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20.25" customHeight="1">
      <c r="A6" s="60" t="s">
        <v>18</v>
      </c>
      <c r="B6" s="60"/>
      <c r="C6" s="60"/>
      <c r="D6" s="60"/>
      <c r="E6" s="57" t="s">
        <v>32</v>
      </c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20.25" customHeight="1">
      <c r="A7" s="60" t="s">
        <v>19</v>
      </c>
      <c r="B7" s="60"/>
      <c r="C7" s="60"/>
      <c r="D7" s="60"/>
      <c r="E7" s="57" t="s">
        <v>33</v>
      </c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20.25" customHeight="1">
      <c r="A8" s="60" t="s">
        <v>20</v>
      </c>
      <c r="B8" s="60"/>
      <c r="C8" s="60"/>
      <c r="D8" s="60"/>
      <c r="E8" s="58" t="s">
        <v>34</v>
      </c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20.25" customHeight="1">
      <c r="A9" s="60" t="s">
        <v>21</v>
      </c>
      <c r="B9" s="60"/>
      <c r="C9" s="60"/>
      <c r="D9" s="60"/>
      <c r="E9" s="59">
        <v>3808002910</v>
      </c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20.25" customHeight="1">
      <c r="A10" s="60" t="s">
        <v>22</v>
      </c>
      <c r="B10" s="60"/>
      <c r="C10" s="60"/>
      <c r="D10" s="60"/>
      <c r="E10" s="59">
        <v>380801001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20.25" customHeight="1">
      <c r="A11" s="60" t="s">
        <v>23</v>
      </c>
      <c r="B11" s="60"/>
      <c r="C11" s="60"/>
      <c r="D11" s="60"/>
      <c r="E11" s="59">
        <v>25401000000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4" spans="1:15" s="5" customFormat="1" ht="18.75" customHeight="1">
      <c r="A14" s="61" t="s">
        <v>0</v>
      </c>
      <c r="B14" s="61" t="s">
        <v>1</v>
      </c>
      <c r="C14" s="61" t="s">
        <v>2</v>
      </c>
      <c r="D14" s="50" t="s">
        <v>28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13</v>
      </c>
      <c r="O14" s="50" t="s">
        <v>35</v>
      </c>
    </row>
    <row r="15" spans="1:15" s="5" customFormat="1" ht="66" customHeight="1">
      <c r="A15" s="61"/>
      <c r="B15" s="61"/>
      <c r="C15" s="61"/>
      <c r="D15" s="50" t="s">
        <v>3</v>
      </c>
      <c r="E15" s="50" t="s">
        <v>4</v>
      </c>
      <c r="F15" s="50" t="s">
        <v>7</v>
      </c>
      <c r="G15" s="50"/>
      <c r="H15" s="51" t="s">
        <v>8</v>
      </c>
      <c r="I15" s="50" t="s">
        <v>16</v>
      </c>
      <c r="J15" s="50"/>
      <c r="K15" s="50" t="s">
        <v>10</v>
      </c>
      <c r="L15" s="50" t="s">
        <v>12</v>
      </c>
      <c r="M15" s="50"/>
      <c r="N15" s="50"/>
      <c r="O15" s="50"/>
    </row>
    <row r="16" spans="1:15" s="5" customFormat="1" ht="98.25" customHeight="1">
      <c r="A16" s="61"/>
      <c r="B16" s="61"/>
      <c r="C16" s="61"/>
      <c r="D16" s="50"/>
      <c r="E16" s="50"/>
      <c r="F16" s="2" t="s">
        <v>5</v>
      </c>
      <c r="G16" s="2" t="s">
        <v>6</v>
      </c>
      <c r="H16" s="52"/>
      <c r="I16" s="2" t="s">
        <v>9</v>
      </c>
      <c r="J16" s="2" t="s">
        <v>6</v>
      </c>
      <c r="K16" s="50"/>
      <c r="L16" s="1" t="s">
        <v>11</v>
      </c>
      <c r="M16" s="1" t="s">
        <v>15</v>
      </c>
      <c r="N16" s="50"/>
      <c r="O16" s="7" t="s">
        <v>14</v>
      </c>
    </row>
    <row r="17" spans="1:15" s="5" customFormat="1" ht="12.75">
      <c r="A17" s="7">
        <v>1</v>
      </c>
      <c r="B17" s="7">
        <f>A17+1</f>
        <v>2</v>
      </c>
      <c r="C17" s="7">
        <f aca="true" t="shared" si="0" ref="C17:O17">B17+1</f>
        <v>3</v>
      </c>
      <c r="D17" s="7">
        <f t="shared" si="0"/>
        <v>4</v>
      </c>
      <c r="E17" s="7">
        <f t="shared" si="0"/>
        <v>5</v>
      </c>
      <c r="F17" s="7">
        <f t="shared" si="0"/>
        <v>6</v>
      </c>
      <c r="G17" s="7">
        <f t="shared" si="0"/>
        <v>7</v>
      </c>
      <c r="H17" s="7">
        <f t="shared" si="0"/>
        <v>8</v>
      </c>
      <c r="I17" s="7">
        <f t="shared" si="0"/>
        <v>9</v>
      </c>
      <c r="J17" s="7">
        <f t="shared" si="0"/>
        <v>10</v>
      </c>
      <c r="K17" s="7">
        <f t="shared" si="0"/>
        <v>11</v>
      </c>
      <c r="L17" s="7">
        <f t="shared" si="0"/>
        <v>12</v>
      </c>
      <c r="M17" s="7">
        <f t="shared" si="0"/>
        <v>13</v>
      </c>
      <c r="N17" s="7">
        <f t="shared" si="0"/>
        <v>14</v>
      </c>
      <c r="O17" s="7">
        <f t="shared" si="0"/>
        <v>15</v>
      </c>
    </row>
    <row r="18" spans="1:15" ht="178.5">
      <c r="A18" s="7">
        <v>1</v>
      </c>
      <c r="B18" s="17" t="s">
        <v>37</v>
      </c>
      <c r="C18" s="17" t="s">
        <v>38</v>
      </c>
      <c r="D18" s="18" t="s">
        <v>51</v>
      </c>
      <c r="E18" s="22" t="s">
        <v>48</v>
      </c>
      <c r="F18" s="7">
        <v>778</v>
      </c>
      <c r="G18" s="7" t="s">
        <v>39</v>
      </c>
      <c r="H18" s="16">
        <v>50</v>
      </c>
      <c r="I18" s="20">
        <v>25401000000</v>
      </c>
      <c r="J18" s="7" t="s">
        <v>36</v>
      </c>
      <c r="K18" s="16">
        <f>H18*15900</f>
        <v>795000</v>
      </c>
      <c r="L18" s="21" t="s">
        <v>70</v>
      </c>
      <c r="M18" s="21" t="s">
        <v>71</v>
      </c>
      <c r="N18" s="19" t="s">
        <v>40</v>
      </c>
      <c r="O18" s="7" t="s">
        <v>41</v>
      </c>
    </row>
    <row r="19" spans="1:15" ht="178.5">
      <c r="A19" s="7">
        <f>A18+1</f>
        <v>2</v>
      </c>
      <c r="B19" s="17" t="s">
        <v>37</v>
      </c>
      <c r="C19" s="17" t="s">
        <v>38</v>
      </c>
      <c r="D19" s="18" t="s">
        <v>51</v>
      </c>
      <c r="E19" s="22" t="s">
        <v>60</v>
      </c>
      <c r="F19" s="7">
        <v>778</v>
      </c>
      <c r="G19" s="7" t="s">
        <v>39</v>
      </c>
      <c r="H19" s="16">
        <v>50</v>
      </c>
      <c r="I19" s="20">
        <v>25401000000</v>
      </c>
      <c r="J19" s="7" t="s">
        <v>36</v>
      </c>
      <c r="K19" s="16">
        <f>H19*15900</f>
        <v>795000</v>
      </c>
      <c r="L19" s="21" t="s">
        <v>72</v>
      </c>
      <c r="M19" s="21" t="s">
        <v>73</v>
      </c>
      <c r="N19" s="19" t="s">
        <v>40</v>
      </c>
      <c r="O19" s="7" t="s">
        <v>41</v>
      </c>
    </row>
    <row r="20" spans="1:15" ht="178.5">
      <c r="A20" s="7">
        <f aca="true" t="shared" si="1" ref="A20:A27">A19+1</f>
        <v>3</v>
      </c>
      <c r="B20" s="17" t="s">
        <v>44</v>
      </c>
      <c r="C20" s="17">
        <v>2423838</v>
      </c>
      <c r="D20" s="18" t="s">
        <v>52</v>
      </c>
      <c r="E20" s="22" t="s">
        <v>63</v>
      </c>
      <c r="F20" s="7">
        <v>778</v>
      </c>
      <c r="G20" s="17" t="s">
        <v>39</v>
      </c>
      <c r="H20" s="16">
        <v>15</v>
      </c>
      <c r="I20" s="20">
        <v>25401000000</v>
      </c>
      <c r="J20" s="7" t="s">
        <v>36</v>
      </c>
      <c r="K20" s="16">
        <f>H20*27500</f>
        <v>412500</v>
      </c>
      <c r="L20" s="21" t="s">
        <v>93</v>
      </c>
      <c r="M20" s="21" t="s">
        <v>95</v>
      </c>
      <c r="N20" s="19" t="s">
        <v>40</v>
      </c>
      <c r="O20" s="7" t="s">
        <v>41</v>
      </c>
    </row>
    <row r="21" spans="1:15" ht="178.5">
      <c r="A21" s="7">
        <f t="shared" si="1"/>
        <v>4</v>
      </c>
      <c r="B21" s="17" t="s">
        <v>44</v>
      </c>
      <c r="C21" s="17" t="s">
        <v>45</v>
      </c>
      <c r="D21" s="18" t="s">
        <v>52</v>
      </c>
      <c r="E21" s="22" t="s">
        <v>62</v>
      </c>
      <c r="F21" s="7">
        <v>778</v>
      </c>
      <c r="G21" s="17" t="s">
        <v>39</v>
      </c>
      <c r="H21" s="16">
        <v>15</v>
      </c>
      <c r="I21" s="20">
        <v>25401000000</v>
      </c>
      <c r="J21" s="7" t="s">
        <v>36</v>
      </c>
      <c r="K21" s="16">
        <f>H21*16000</f>
        <v>240000</v>
      </c>
      <c r="L21" s="21" t="s">
        <v>93</v>
      </c>
      <c r="M21" s="21" t="s">
        <v>95</v>
      </c>
      <c r="N21" s="19" t="s">
        <v>40</v>
      </c>
      <c r="O21" s="7" t="s">
        <v>41</v>
      </c>
    </row>
    <row r="22" spans="1:15" ht="204">
      <c r="A22" s="7">
        <f t="shared" si="1"/>
        <v>5</v>
      </c>
      <c r="B22" s="17" t="s">
        <v>91</v>
      </c>
      <c r="C22" s="17">
        <v>33110000</v>
      </c>
      <c r="D22" s="18" t="s">
        <v>54</v>
      </c>
      <c r="E22" s="22" t="s">
        <v>55</v>
      </c>
      <c r="F22" s="7">
        <v>796</v>
      </c>
      <c r="G22" s="7" t="s">
        <v>43</v>
      </c>
      <c r="H22" s="16">
        <v>60</v>
      </c>
      <c r="I22" s="20">
        <v>25401000000</v>
      </c>
      <c r="J22" s="7" t="s">
        <v>36</v>
      </c>
      <c r="K22" s="16">
        <f>H22*9800</f>
        <v>588000</v>
      </c>
      <c r="L22" s="21" t="s">
        <v>74</v>
      </c>
      <c r="M22" s="21" t="s">
        <v>75</v>
      </c>
      <c r="N22" s="19" t="s">
        <v>40</v>
      </c>
      <c r="O22" s="7" t="s">
        <v>41</v>
      </c>
    </row>
    <row r="23" spans="1:15" ht="204">
      <c r="A23" s="7">
        <f t="shared" si="1"/>
        <v>6</v>
      </c>
      <c r="B23" s="17" t="s">
        <v>91</v>
      </c>
      <c r="C23" s="17">
        <v>33110000</v>
      </c>
      <c r="D23" s="18" t="s">
        <v>54</v>
      </c>
      <c r="E23" s="22" t="s">
        <v>92</v>
      </c>
      <c r="F23" s="7">
        <v>796</v>
      </c>
      <c r="G23" s="7" t="s">
        <v>43</v>
      </c>
      <c r="H23" s="16">
        <v>30</v>
      </c>
      <c r="I23" s="20">
        <v>25401000000</v>
      </c>
      <c r="J23" s="7" t="s">
        <v>36</v>
      </c>
      <c r="K23" s="16">
        <f>H23*20000</f>
        <v>600000</v>
      </c>
      <c r="L23" s="21" t="s">
        <v>74</v>
      </c>
      <c r="M23" s="21" t="s">
        <v>75</v>
      </c>
      <c r="N23" s="19" t="s">
        <v>40</v>
      </c>
      <c r="O23" s="7" t="s">
        <v>41</v>
      </c>
    </row>
    <row r="24" spans="1:15" ht="204">
      <c r="A24" s="7">
        <f t="shared" si="1"/>
        <v>7</v>
      </c>
      <c r="B24" s="17" t="s">
        <v>91</v>
      </c>
      <c r="C24" s="17">
        <v>33110000</v>
      </c>
      <c r="D24" s="18" t="s">
        <v>61</v>
      </c>
      <c r="E24" s="22" t="s">
        <v>55</v>
      </c>
      <c r="F24" s="7">
        <v>796</v>
      </c>
      <c r="G24" s="7" t="s">
        <v>43</v>
      </c>
      <c r="H24" s="16">
        <v>60</v>
      </c>
      <c r="I24" s="20">
        <v>25401000000</v>
      </c>
      <c r="J24" s="7" t="s">
        <v>36</v>
      </c>
      <c r="K24" s="16">
        <f>H24*10000</f>
        <v>600000</v>
      </c>
      <c r="L24" s="21" t="s">
        <v>76</v>
      </c>
      <c r="M24" s="21" t="s">
        <v>77</v>
      </c>
      <c r="N24" s="19" t="s">
        <v>40</v>
      </c>
      <c r="O24" s="7" t="s">
        <v>41</v>
      </c>
    </row>
    <row r="25" spans="1:15" ht="204">
      <c r="A25" s="7">
        <f t="shared" si="1"/>
        <v>8</v>
      </c>
      <c r="B25" s="17" t="s">
        <v>91</v>
      </c>
      <c r="C25" s="17">
        <v>33110000</v>
      </c>
      <c r="D25" s="18" t="s">
        <v>61</v>
      </c>
      <c r="E25" s="22" t="s">
        <v>92</v>
      </c>
      <c r="F25" s="7">
        <v>796</v>
      </c>
      <c r="G25" s="7" t="s">
        <v>43</v>
      </c>
      <c r="H25" s="16">
        <v>30</v>
      </c>
      <c r="I25" s="20">
        <v>25401000000</v>
      </c>
      <c r="J25" s="7" t="s">
        <v>36</v>
      </c>
      <c r="K25" s="16">
        <f>H25*20000</f>
        <v>600000</v>
      </c>
      <c r="L25" s="21" t="s">
        <v>76</v>
      </c>
      <c r="M25" s="21" t="s">
        <v>77</v>
      </c>
      <c r="N25" s="19" t="s">
        <v>40</v>
      </c>
      <c r="O25" s="7" t="s">
        <v>41</v>
      </c>
    </row>
    <row r="26" spans="1:15" ht="89.25">
      <c r="A26" s="7">
        <f t="shared" si="1"/>
        <v>9</v>
      </c>
      <c r="B26" s="17" t="s">
        <v>42</v>
      </c>
      <c r="C26" s="17">
        <v>3311262</v>
      </c>
      <c r="D26" s="18" t="s">
        <v>53</v>
      </c>
      <c r="E26" s="22" t="s">
        <v>49</v>
      </c>
      <c r="F26" s="7">
        <v>796</v>
      </c>
      <c r="G26" s="7" t="s">
        <v>43</v>
      </c>
      <c r="H26" s="16">
        <v>1</v>
      </c>
      <c r="I26" s="20">
        <v>25401000000</v>
      </c>
      <c r="J26" s="7" t="s">
        <v>36</v>
      </c>
      <c r="K26" s="16">
        <f>H26*2000000</f>
        <v>2000000</v>
      </c>
      <c r="L26" s="21" t="s">
        <v>75</v>
      </c>
      <c r="M26" s="20" t="s">
        <v>78</v>
      </c>
      <c r="N26" s="19" t="s">
        <v>46</v>
      </c>
      <c r="O26" s="7" t="s">
        <v>41</v>
      </c>
    </row>
    <row r="27" spans="1:15" ht="178.5">
      <c r="A27" s="7">
        <f t="shared" si="1"/>
        <v>10</v>
      </c>
      <c r="B27" s="17" t="s">
        <v>37</v>
      </c>
      <c r="C27" s="17">
        <v>2423229</v>
      </c>
      <c r="D27" s="18" t="s">
        <v>51</v>
      </c>
      <c r="E27" s="22" t="s">
        <v>48</v>
      </c>
      <c r="F27" s="7">
        <v>778</v>
      </c>
      <c r="G27" s="7" t="s">
        <v>39</v>
      </c>
      <c r="H27" s="16">
        <v>45</v>
      </c>
      <c r="I27" s="20">
        <v>25401000000</v>
      </c>
      <c r="J27" s="7" t="s">
        <v>36</v>
      </c>
      <c r="K27" s="16">
        <f>H27*15900</f>
        <v>715500</v>
      </c>
      <c r="L27" s="21" t="s">
        <v>77</v>
      </c>
      <c r="M27" s="21" t="s">
        <v>79</v>
      </c>
      <c r="N27" s="19" t="s">
        <v>40</v>
      </c>
      <c r="O27" s="7" t="s">
        <v>41</v>
      </c>
    </row>
    <row r="30" spans="1:149" s="11" customFormat="1" ht="15.75">
      <c r="A30" s="70" t="s">
        <v>59</v>
      </c>
      <c r="B30" s="70"/>
      <c r="C30" s="70"/>
      <c r="D30" s="70"/>
      <c r="E30" s="70"/>
      <c r="F30" s="70"/>
      <c r="G30" s="10"/>
      <c r="H30" s="64"/>
      <c r="I30" s="64"/>
      <c r="J30" s="13"/>
      <c r="K30" s="14" t="s">
        <v>58</v>
      </c>
      <c r="L30" s="14" t="s">
        <v>29</v>
      </c>
      <c r="M30" s="14" t="s">
        <v>47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J30" s="12"/>
      <c r="DK30" s="68"/>
      <c r="DL30" s="68"/>
      <c r="DM30" s="68"/>
      <c r="DN30" s="68"/>
      <c r="DO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72"/>
      <c r="EM30" s="72"/>
      <c r="EN30" s="72"/>
      <c r="EO30" s="72"/>
      <c r="EP30" s="65"/>
      <c r="EQ30" s="65"/>
      <c r="ER30" s="65"/>
      <c r="ES30" s="65"/>
    </row>
    <row r="31" spans="1:149" s="4" customFormat="1" ht="13.5" customHeight="1">
      <c r="A31" s="71" t="s">
        <v>24</v>
      </c>
      <c r="B31" s="71"/>
      <c r="C31" s="71"/>
      <c r="D31" s="71"/>
      <c r="E31" s="71"/>
      <c r="F31" s="71"/>
      <c r="G31" s="15"/>
      <c r="H31" s="69" t="s">
        <v>25</v>
      </c>
      <c r="I31" s="69"/>
      <c r="J31" s="13"/>
      <c r="K31" s="66" t="s">
        <v>26</v>
      </c>
      <c r="L31" s="66"/>
      <c r="M31" s="66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H31" s="66" t="s">
        <v>25</v>
      </c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</row>
    <row r="32" spans="8:108" s="4" customFormat="1" ht="18" customHeight="1">
      <c r="H32" s="66" t="s">
        <v>27</v>
      </c>
      <c r="I32" s="66"/>
      <c r="CH32" s="66" t="s">
        <v>27</v>
      </c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</row>
  </sheetData>
  <sheetProtection/>
  <mergeCells count="44">
    <mergeCell ref="EP30:ES30"/>
    <mergeCell ref="A31:F31"/>
    <mergeCell ref="H31:I31"/>
    <mergeCell ref="K31:M31"/>
    <mergeCell ref="CH31:DD31"/>
    <mergeCell ref="DK31:ES31"/>
    <mergeCell ref="A30:F30"/>
    <mergeCell ref="H30:I30"/>
    <mergeCell ref="CH30:DD30"/>
    <mergeCell ref="EL30:EO30"/>
    <mergeCell ref="H32:I32"/>
    <mergeCell ref="A9:D9"/>
    <mergeCell ref="E9:O9"/>
    <mergeCell ref="C14:C16"/>
    <mergeCell ref="D14:M14"/>
    <mergeCell ref="CH32:DD32"/>
    <mergeCell ref="D15:D16"/>
    <mergeCell ref="E15:E16"/>
    <mergeCell ref="H15:H16"/>
    <mergeCell ref="A1:O1"/>
    <mergeCell ref="A2:O2"/>
    <mergeCell ref="A3:O3"/>
    <mergeCell ref="A5:D5"/>
    <mergeCell ref="E5:O5"/>
    <mergeCell ref="A6:D6"/>
    <mergeCell ref="E6:O6"/>
    <mergeCell ref="A7:D7"/>
    <mergeCell ref="E7:O7"/>
    <mergeCell ref="A8:D8"/>
    <mergeCell ref="E8:O8"/>
    <mergeCell ref="L15:M15"/>
    <mergeCell ref="N14:N16"/>
    <mergeCell ref="O14:O15"/>
    <mergeCell ref="I15:J15"/>
    <mergeCell ref="K15:K16"/>
    <mergeCell ref="F15:G15"/>
    <mergeCell ref="DK30:DO30"/>
    <mergeCell ref="DS30:EK30"/>
    <mergeCell ref="A10:D10"/>
    <mergeCell ref="E10:O10"/>
    <mergeCell ref="A11:D11"/>
    <mergeCell ref="E11:O11"/>
    <mergeCell ref="A14:A16"/>
    <mergeCell ref="B14:B16"/>
  </mergeCells>
  <hyperlinks>
    <hyperlink ref="E8" r:id="rId1" display="zakupki@ocvk.ru"/>
  </hyperlink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1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2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4.125" style="6" customWidth="1"/>
    <col min="2" max="2" width="8.875" style="6" customWidth="1"/>
    <col min="3" max="3" width="9.125" style="6" customWidth="1"/>
    <col min="4" max="4" width="16.625" style="6" customWidth="1"/>
    <col min="5" max="5" width="47.625" style="6" customWidth="1"/>
    <col min="6" max="6" width="5.75390625" style="6" customWidth="1"/>
    <col min="7" max="7" width="7.25390625" style="6" customWidth="1"/>
    <col min="8" max="8" width="11.875" style="6" customWidth="1"/>
    <col min="9" max="9" width="14.00390625" style="6" customWidth="1"/>
    <col min="10" max="10" width="9.125" style="6" customWidth="1"/>
    <col min="11" max="11" width="11.00390625" style="6" customWidth="1"/>
    <col min="12" max="13" width="13.875" style="6" customWidth="1"/>
    <col min="14" max="14" width="13.75390625" style="6" customWidth="1"/>
    <col min="15" max="15" width="12.625" style="6" customWidth="1"/>
    <col min="16" max="16384" width="9.125" style="6" customWidth="1"/>
  </cols>
  <sheetData>
    <row r="1" spans="1:161" s="3" customFormat="1" ht="16.5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</row>
    <row r="2" spans="1:161" s="3" customFormat="1" ht="16.5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</row>
    <row r="3" spans="1:161" s="4" customFormat="1" ht="20.25" customHeight="1">
      <c r="A3" s="63" t="s">
        <v>80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</row>
    <row r="4" spans="1:161" s="4" customFormat="1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</row>
    <row r="5" spans="1:15" ht="20.25" customHeight="1">
      <c r="A5" s="60" t="s">
        <v>17</v>
      </c>
      <c r="B5" s="60"/>
      <c r="C5" s="60"/>
      <c r="D5" s="60"/>
      <c r="E5" s="56" t="s">
        <v>31</v>
      </c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20.25" customHeight="1">
      <c r="A6" s="60" t="s">
        <v>18</v>
      </c>
      <c r="B6" s="60"/>
      <c r="C6" s="60"/>
      <c r="D6" s="60"/>
      <c r="E6" s="57" t="s">
        <v>32</v>
      </c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20.25" customHeight="1">
      <c r="A7" s="60" t="s">
        <v>19</v>
      </c>
      <c r="B7" s="60"/>
      <c r="C7" s="60"/>
      <c r="D7" s="60"/>
      <c r="E7" s="57" t="s">
        <v>33</v>
      </c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20.25" customHeight="1">
      <c r="A8" s="60" t="s">
        <v>20</v>
      </c>
      <c r="B8" s="60"/>
      <c r="C8" s="60"/>
      <c r="D8" s="60"/>
      <c r="E8" s="58" t="s">
        <v>34</v>
      </c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20.25" customHeight="1">
      <c r="A9" s="60" t="s">
        <v>21</v>
      </c>
      <c r="B9" s="60"/>
      <c r="C9" s="60"/>
      <c r="D9" s="60"/>
      <c r="E9" s="59">
        <v>3808002910</v>
      </c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20.25" customHeight="1">
      <c r="A10" s="60" t="s">
        <v>22</v>
      </c>
      <c r="B10" s="60"/>
      <c r="C10" s="60"/>
      <c r="D10" s="60"/>
      <c r="E10" s="59">
        <v>380801001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20.25" customHeight="1">
      <c r="A11" s="60" t="s">
        <v>23</v>
      </c>
      <c r="B11" s="60"/>
      <c r="C11" s="60"/>
      <c r="D11" s="60"/>
      <c r="E11" s="59">
        <v>25401000000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4" spans="1:15" s="5" customFormat="1" ht="18.75" customHeight="1">
      <c r="A14" s="61" t="s">
        <v>0</v>
      </c>
      <c r="B14" s="61" t="s">
        <v>1</v>
      </c>
      <c r="C14" s="61" t="s">
        <v>2</v>
      </c>
      <c r="D14" s="50" t="s">
        <v>28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13</v>
      </c>
      <c r="O14" s="50" t="s">
        <v>35</v>
      </c>
    </row>
    <row r="15" spans="1:15" s="5" customFormat="1" ht="66" customHeight="1">
      <c r="A15" s="61"/>
      <c r="B15" s="61"/>
      <c r="C15" s="61"/>
      <c r="D15" s="50" t="s">
        <v>3</v>
      </c>
      <c r="E15" s="50" t="s">
        <v>4</v>
      </c>
      <c r="F15" s="50" t="s">
        <v>7</v>
      </c>
      <c r="G15" s="50"/>
      <c r="H15" s="51" t="s">
        <v>8</v>
      </c>
      <c r="I15" s="50" t="s">
        <v>16</v>
      </c>
      <c r="J15" s="50"/>
      <c r="K15" s="50" t="s">
        <v>10</v>
      </c>
      <c r="L15" s="50" t="s">
        <v>12</v>
      </c>
      <c r="M15" s="50"/>
      <c r="N15" s="50"/>
      <c r="O15" s="50"/>
    </row>
    <row r="16" spans="1:15" s="5" customFormat="1" ht="98.25" customHeight="1">
      <c r="A16" s="61"/>
      <c r="B16" s="61"/>
      <c r="C16" s="61"/>
      <c r="D16" s="50"/>
      <c r="E16" s="50"/>
      <c r="F16" s="2" t="s">
        <v>5</v>
      </c>
      <c r="G16" s="2" t="s">
        <v>6</v>
      </c>
      <c r="H16" s="52"/>
      <c r="I16" s="2" t="s">
        <v>9</v>
      </c>
      <c r="J16" s="2" t="s">
        <v>6</v>
      </c>
      <c r="K16" s="50"/>
      <c r="L16" s="1" t="s">
        <v>11</v>
      </c>
      <c r="M16" s="1" t="s">
        <v>15</v>
      </c>
      <c r="N16" s="50"/>
      <c r="O16" s="7" t="s">
        <v>14</v>
      </c>
    </row>
    <row r="17" spans="1:15" s="5" customFormat="1" ht="12.75">
      <c r="A17" s="7">
        <v>1</v>
      </c>
      <c r="B17" s="7">
        <f>A17+1</f>
        <v>2</v>
      </c>
      <c r="C17" s="7">
        <f aca="true" t="shared" si="0" ref="C17:O17">B17+1</f>
        <v>3</v>
      </c>
      <c r="D17" s="7">
        <f t="shared" si="0"/>
        <v>4</v>
      </c>
      <c r="E17" s="7">
        <f t="shared" si="0"/>
        <v>5</v>
      </c>
      <c r="F17" s="7">
        <f t="shared" si="0"/>
        <v>6</v>
      </c>
      <c r="G17" s="7">
        <f t="shared" si="0"/>
        <v>7</v>
      </c>
      <c r="H17" s="7">
        <f t="shared" si="0"/>
        <v>8</v>
      </c>
      <c r="I17" s="7">
        <f t="shared" si="0"/>
        <v>9</v>
      </c>
      <c r="J17" s="7">
        <f t="shared" si="0"/>
        <v>10</v>
      </c>
      <c r="K17" s="7">
        <f t="shared" si="0"/>
        <v>11</v>
      </c>
      <c r="L17" s="7">
        <f t="shared" si="0"/>
        <v>12</v>
      </c>
      <c r="M17" s="7">
        <f t="shared" si="0"/>
        <v>13</v>
      </c>
      <c r="N17" s="7">
        <f t="shared" si="0"/>
        <v>14</v>
      </c>
      <c r="O17" s="7">
        <f t="shared" si="0"/>
        <v>15</v>
      </c>
    </row>
    <row r="18" spans="1:15" ht="178.5">
      <c r="A18" s="7">
        <v>1</v>
      </c>
      <c r="B18" s="17" t="s">
        <v>37</v>
      </c>
      <c r="C18" s="17" t="s">
        <v>38</v>
      </c>
      <c r="D18" s="18" t="s">
        <v>51</v>
      </c>
      <c r="E18" s="22" t="s">
        <v>48</v>
      </c>
      <c r="F18" s="7">
        <v>778</v>
      </c>
      <c r="G18" s="7" t="s">
        <v>39</v>
      </c>
      <c r="H18" s="16">
        <v>50</v>
      </c>
      <c r="I18" s="20">
        <v>25401000000</v>
      </c>
      <c r="J18" s="7" t="s">
        <v>36</v>
      </c>
      <c r="K18" s="16">
        <f>H18*15900</f>
        <v>795000</v>
      </c>
      <c r="L18" s="21" t="s">
        <v>81</v>
      </c>
      <c r="M18" s="21" t="s">
        <v>82</v>
      </c>
      <c r="N18" s="19" t="s">
        <v>40</v>
      </c>
      <c r="O18" s="7" t="s">
        <v>41</v>
      </c>
    </row>
    <row r="19" spans="1:15" ht="178.5">
      <c r="A19" s="7">
        <f>A18+1</f>
        <v>2</v>
      </c>
      <c r="B19" s="17" t="s">
        <v>37</v>
      </c>
      <c r="C19" s="17" t="s">
        <v>38</v>
      </c>
      <c r="D19" s="18" t="s">
        <v>51</v>
      </c>
      <c r="E19" s="22" t="s">
        <v>60</v>
      </c>
      <c r="F19" s="7">
        <v>778</v>
      </c>
      <c r="G19" s="7" t="s">
        <v>39</v>
      </c>
      <c r="H19" s="16">
        <v>50</v>
      </c>
      <c r="I19" s="20">
        <v>25401000000</v>
      </c>
      <c r="J19" s="7" t="s">
        <v>36</v>
      </c>
      <c r="K19" s="16">
        <f>H19*15900</f>
        <v>795000</v>
      </c>
      <c r="L19" s="21" t="s">
        <v>83</v>
      </c>
      <c r="M19" s="21" t="s">
        <v>84</v>
      </c>
      <c r="N19" s="19" t="s">
        <v>40</v>
      </c>
      <c r="O19" s="7" t="s">
        <v>41</v>
      </c>
    </row>
    <row r="20" spans="1:15" ht="178.5">
      <c r="A20" s="7">
        <f aca="true" t="shared" si="1" ref="A20:A27">A19+1</f>
        <v>3</v>
      </c>
      <c r="B20" s="17" t="s">
        <v>44</v>
      </c>
      <c r="C20" s="17">
        <v>2423838</v>
      </c>
      <c r="D20" s="18" t="s">
        <v>52</v>
      </c>
      <c r="E20" s="22" t="s">
        <v>63</v>
      </c>
      <c r="F20" s="7">
        <v>778</v>
      </c>
      <c r="G20" s="17" t="s">
        <v>39</v>
      </c>
      <c r="H20" s="16">
        <v>15</v>
      </c>
      <c r="I20" s="20">
        <v>25401000000</v>
      </c>
      <c r="J20" s="7" t="s">
        <v>36</v>
      </c>
      <c r="K20" s="16">
        <f>H20*27500</f>
        <v>412500</v>
      </c>
      <c r="L20" s="21" t="s">
        <v>94</v>
      </c>
      <c r="M20" s="21" t="s">
        <v>96</v>
      </c>
      <c r="N20" s="19" t="s">
        <v>40</v>
      </c>
      <c r="O20" s="7" t="s">
        <v>41</v>
      </c>
    </row>
    <row r="21" spans="1:15" ht="178.5">
      <c r="A21" s="7">
        <f t="shared" si="1"/>
        <v>4</v>
      </c>
      <c r="B21" s="17" t="s">
        <v>44</v>
      </c>
      <c r="C21" s="17" t="s">
        <v>45</v>
      </c>
      <c r="D21" s="18" t="s">
        <v>52</v>
      </c>
      <c r="E21" s="22" t="s">
        <v>62</v>
      </c>
      <c r="F21" s="7">
        <v>778</v>
      </c>
      <c r="G21" s="17" t="s">
        <v>39</v>
      </c>
      <c r="H21" s="16">
        <v>15</v>
      </c>
      <c r="I21" s="20">
        <v>25401000000</v>
      </c>
      <c r="J21" s="7" t="s">
        <v>36</v>
      </c>
      <c r="K21" s="16">
        <f>H21*16000</f>
        <v>240000</v>
      </c>
      <c r="L21" s="21" t="s">
        <v>94</v>
      </c>
      <c r="M21" s="21" t="s">
        <v>96</v>
      </c>
      <c r="N21" s="19" t="s">
        <v>40</v>
      </c>
      <c r="O21" s="7" t="s">
        <v>41</v>
      </c>
    </row>
    <row r="22" spans="1:15" ht="204">
      <c r="A22" s="7">
        <f t="shared" si="1"/>
        <v>5</v>
      </c>
      <c r="B22" s="17" t="s">
        <v>91</v>
      </c>
      <c r="C22" s="17">
        <v>33110000</v>
      </c>
      <c r="D22" s="18" t="s">
        <v>54</v>
      </c>
      <c r="E22" s="22" t="s">
        <v>55</v>
      </c>
      <c r="F22" s="7">
        <v>796</v>
      </c>
      <c r="G22" s="7" t="s">
        <v>43</v>
      </c>
      <c r="H22" s="16">
        <v>60</v>
      </c>
      <c r="I22" s="20">
        <v>25401000000</v>
      </c>
      <c r="J22" s="7" t="s">
        <v>36</v>
      </c>
      <c r="K22" s="16">
        <f>H22*10000</f>
        <v>600000</v>
      </c>
      <c r="L22" s="21" t="s">
        <v>85</v>
      </c>
      <c r="M22" s="21" t="s">
        <v>86</v>
      </c>
      <c r="N22" s="19" t="s">
        <v>40</v>
      </c>
      <c r="O22" s="7" t="s">
        <v>41</v>
      </c>
    </row>
    <row r="23" spans="1:15" ht="204">
      <c r="A23" s="7">
        <f t="shared" si="1"/>
        <v>6</v>
      </c>
      <c r="B23" s="17" t="s">
        <v>91</v>
      </c>
      <c r="C23" s="17">
        <v>33110000</v>
      </c>
      <c r="D23" s="18" t="s">
        <v>54</v>
      </c>
      <c r="E23" s="22" t="s">
        <v>92</v>
      </c>
      <c r="F23" s="7">
        <v>796</v>
      </c>
      <c r="G23" s="7" t="s">
        <v>43</v>
      </c>
      <c r="H23" s="16">
        <v>30</v>
      </c>
      <c r="I23" s="20">
        <v>25401000000</v>
      </c>
      <c r="J23" s="7" t="s">
        <v>36</v>
      </c>
      <c r="K23" s="16">
        <f>H23*20000</f>
        <v>600000</v>
      </c>
      <c r="L23" s="21" t="s">
        <v>85</v>
      </c>
      <c r="M23" s="21" t="s">
        <v>86</v>
      </c>
      <c r="N23" s="19" t="s">
        <v>40</v>
      </c>
      <c r="O23" s="7" t="s">
        <v>41</v>
      </c>
    </row>
    <row r="24" spans="1:15" ht="204">
      <c r="A24" s="7">
        <f t="shared" si="1"/>
        <v>7</v>
      </c>
      <c r="B24" s="17" t="s">
        <v>91</v>
      </c>
      <c r="C24" s="17">
        <v>33110000</v>
      </c>
      <c r="D24" s="18" t="s">
        <v>61</v>
      </c>
      <c r="E24" s="22" t="s">
        <v>55</v>
      </c>
      <c r="F24" s="7">
        <v>796</v>
      </c>
      <c r="G24" s="7" t="s">
        <v>43</v>
      </c>
      <c r="H24" s="16">
        <v>60</v>
      </c>
      <c r="I24" s="20">
        <v>25401000000</v>
      </c>
      <c r="J24" s="7" t="s">
        <v>36</v>
      </c>
      <c r="K24" s="16">
        <f>H24*10000</f>
        <v>600000</v>
      </c>
      <c r="L24" s="21" t="s">
        <v>87</v>
      </c>
      <c r="M24" s="21" t="s">
        <v>88</v>
      </c>
      <c r="N24" s="19" t="s">
        <v>40</v>
      </c>
      <c r="O24" s="7" t="s">
        <v>41</v>
      </c>
    </row>
    <row r="25" spans="1:15" ht="204">
      <c r="A25" s="7">
        <f t="shared" si="1"/>
        <v>8</v>
      </c>
      <c r="B25" s="17" t="s">
        <v>91</v>
      </c>
      <c r="C25" s="17">
        <v>33110000</v>
      </c>
      <c r="D25" s="18" t="s">
        <v>61</v>
      </c>
      <c r="E25" s="22" t="s">
        <v>92</v>
      </c>
      <c r="F25" s="7">
        <v>796</v>
      </c>
      <c r="G25" s="7" t="s">
        <v>43</v>
      </c>
      <c r="H25" s="16">
        <v>30</v>
      </c>
      <c r="I25" s="20">
        <v>25401000000</v>
      </c>
      <c r="J25" s="7" t="s">
        <v>36</v>
      </c>
      <c r="K25" s="16">
        <f>H25*20000</f>
        <v>600000</v>
      </c>
      <c r="L25" s="21" t="s">
        <v>87</v>
      </c>
      <c r="M25" s="21" t="s">
        <v>88</v>
      </c>
      <c r="N25" s="19" t="s">
        <v>40</v>
      </c>
      <c r="O25" s="7" t="s">
        <v>41</v>
      </c>
    </row>
    <row r="26" spans="1:15" ht="89.25">
      <c r="A26" s="7">
        <f t="shared" si="1"/>
        <v>9</v>
      </c>
      <c r="B26" s="17" t="s">
        <v>42</v>
      </c>
      <c r="C26" s="17">
        <v>3311262</v>
      </c>
      <c r="D26" s="18" t="s">
        <v>53</v>
      </c>
      <c r="E26" s="22" t="s">
        <v>49</v>
      </c>
      <c r="F26" s="7">
        <v>796</v>
      </c>
      <c r="G26" s="7" t="s">
        <v>43</v>
      </c>
      <c r="H26" s="16">
        <v>1</v>
      </c>
      <c r="I26" s="20">
        <v>25401000000</v>
      </c>
      <c r="J26" s="7" t="s">
        <v>36</v>
      </c>
      <c r="K26" s="16">
        <f>H26*2000000</f>
        <v>2000000</v>
      </c>
      <c r="L26" s="21" t="s">
        <v>86</v>
      </c>
      <c r="M26" s="20" t="s">
        <v>89</v>
      </c>
      <c r="N26" s="19" t="s">
        <v>46</v>
      </c>
      <c r="O26" s="7" t="s">
        <v>41</v>
      </c>
    </row>
    <row r="27" spans="1:15" ht="178.5">
      <c r="A27" s="7">
        <f t="shared" si="1"/>
        <v>10</v>
      </c>
      <c r="B27" s="17" t="s">
        <v>37</v>
      </c>
      <c r="C27" s="17">
        <v>2423229</v>
      </c>
      <c r="D27" s="18" t="s">
        <v>51</v>
      </c>
      <c r="E27" s="22" t="s">
        <v>48</v>
      </c>
      <c r="F27" s="7">
        <v>778</v>
      </c>
      <c r="G27" s="7" t="s">
        <v>39</v>
      </c>
      <c r="H27" s="16">
        <v>45</v>
      </c>
      <c r="I27" s="20">
        <v>25401000000</v>
      </c>
      <c r="J27" s="7" t="s">
        <v>36</v>
      </c>
      <c r="K27" s="16">
        <f>H27*15900</f>
        <v>715500</v>
      </c>
      <c r="L27" s="21" t="s">
        <v>88</v>
      </c>
      <c r="M27" s="21" t="s">
        <v>90</v>
      </c>
      <c r="N27" s="19" t="s">
        <v>40</v>
      </c>
      <c r="O27" s="7" t="s">
        <v>41</v>
      </c>
    </row>
    <row r="30" spans="1:149" s="11" customFormat="1" ht="15.75">
      <c r="A30" s="70" t="s">
        <v>59</v>
      </c>
      <c r="B30" s="70"/>
      <c r="C30" s="70"/>
      <c r="D30" s="70"/>
      <c r="E30" s="70"/>
      <c r="F30" s="70"/>
      <c r="G30" s="10"/>
      <c r="H30" s="64"/>
      <c r="I30" s="64"/>
      <c r="J30" s="13"/>
      <c r="K30" s="14" t="s">
        <v>58</v>
      </c>
      <c r="L30" s="14" t="s">
        <v>29</v>
      </c>
      <c r="M30" s="14" t="s">
        <v>47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J30" s="12"/>
      <c r="DK30" s="68"/>
      <c r="DL30" s="68"/>
      <c r="DM30" s="68"/>
      <c r="DN30" s="68"/>
      <c r="DO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72"/>
      <c r="EM30" s="72"/>
      <c r="EN30" s="72"/>
      <c r="EO30" s="72"/>
      <c r="EP30" s="65"/>
      <c r="EQ30" s="65"/>
      <c r="ER30" s="65"/>
      <c r="ES30" s="65"/>
    </row>
    <row r="31" spans="1:149" s="4" customFormat="1" ht="13.5" customHeight="1">
      <c r="A31" s="71" t="s">
        <v>24</v>
      </c>
      <c r="B31" s="71"/>
      <c r="C31" s="71"/>
      <c r="D31" s="71"/>
      <c r="E31" s="71"/>
      <c r="F31" s="71"/>
      <c r="G31" s="15"/>
      <c r="H31" s="69" t="s">
        <v>25</v>
      </c>
      <c r="I31" s="69"/>
      <c r="J31" s="13"/>
      <c r="K31" s="66" t="s">
        <v>26</v>
      </c>
      <c r="L31" s="66"/>
      <c r="M31" s="66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H31" s="66" t="s">
        <v>25</v>
      </c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</row>
    <row r="32" spans="8:108" s="4" customFormat="1" ht="18" customHeight="1">
      <c r="H32" s="66" t="s">
        <v>27</v>
      </c>
      <c r="I32" s="66"/>
      <c r="CH32" s="66" t="s">
        <v>27</v>
      </c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</row>
  </sheetData>
  <sheetProtection/>
  <mergeCells count="44">
    <mergeCell ref="EP30:ES30"/>
    <mergeCell ref="A31:F31"/>
    <mergeCell ref="H31:I31"/>
    <mergeCell ref="K31:M31"/>
    <mergeCell ref="CH31:DD31"/>
    <mergeCell ref="DK31:ES31"/>
    <mergeCell ref="A30:F30"/>
    <mergeCell ref="H30:I30"/>
    <mergeCell ref="CH30:DD30"/>
    <mergeCell ref="EL30:EO30"/>
    <mergeCell ref="H32:I32"/>
    <mergeCell ref="A9:D9"/>
    <mergeCell ref="E9:O9"/>
    <mergeCell ref="C14:C16"/>
    <mergeCell ref="D14:M14"/>
    <mergeCell ref="CH32:DD32"/>
    <mergeCell ref="D15:D16"/>
    <mergeCell ref="E15:E16"/>
    <mergeCell ref="H15:H16"/>
    <mergeCell ref="A1:O1"/>
    <mergeCell ref="A2:O2"/>
    <mergeCell ref="A3:O3"/>
    <mergeCell ref="A5:D5"/>
    <mergeCell ref="E5:O5"/>
    <mergeCell ref="A6:D6"/>
    <mergeCell ref="E6:O6"/>
    <mergeCell ref="A7:D7"/>
    <mergeCell ref="E7:O7"/>
    <mergeCell ref="A8:D8"/>
    <mergeCell ref="E8:O8"/>
    <mergeCell ref="L15:M15"/>
    <mergeCell ref="N14:N16"/>
    <mergeCell ref="O14:O15"/>
    <mergeCell ref="I15:J15"/>
    <mergeCell ref="K15:K16"/>
    <mergeCell ref="F15:G15"/>
    <mergeCell ref="DK30:DO30"/>
    <mergeCell ref="DS30:EK30"/>
    <mergeCell ref="A10:D10"/>
    <mergeCell ref="E10:O10"/>
    <mergeCell ref="A11:D11"/>
    <mergeCell ref="E11:O11"/>
    <mergeCell ref="A14:A16"/>
    <mergeCell ref="B14:B16"/>
  </mergeCells>
  <hyperlinks>
    <hyperlink ref="E8" r:id="rId1" display="zakupki@ocvk.ru"/>
  </hyperlink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2015-01-21T06:50:50Z</cp:lastPrinted>
  <dcterms:created xsi:type="dcterms:W3CDTF">2011-01-28T08:18:11Z</dcterms:created>
  <dcterms:modified xsi:type="dcterms:W3CDTF">2016-02-27T06:21:31Z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